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19.xml" ContentType="application/vnd.ms-excel.contro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trlProps/ctrlProp18.xml" ContentType="application/vnd.ms-excel.controlproperties+xml"/>
  <Override PartName="/xl/ctrlProps/ctrlProp17.xml" ContentType="application/vnd.ms-excel.contro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trlProps/ctrlProp24.xml" ContentType="application/vnd.ms-excel.controlproperties+xml"/>
  <Override PartName="/xl/ctrlProps/ctrlProp9.xml" ContentType="application/vnd.ms-excel.controlproperties+xml"/>
  <Override PartName="/xl/ctrlProps/ctrlProp16.xml" ContentType="application/vnd.ms-excel.controlproperties+xml"/>
  <Override PartName="/xl/ctrlProps/ctrlProp15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trlProps/ctrlProp23.xml" ContentType="application/vnd.ms-excel.controlproperties+xml"/>
  <Override PartName="/xl/ctrlProps/ctrlProp22.xml" ContentType="application/vnd.ms-excel.controlproperties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12.xml" ContentType="application/vnd.ms-excel.controlproperties+xml"/>
  <Override PartName="/xl/ctrlProps/ctrlProp11.xml" ContentType="application/vnd.ms-excel.controlproperties+xml"/>
  <Override PartName="/xl/ctrlProps/ctrlProp6.xml" ContentType="application/vnd.ms-excel.controlproperties+xml"/>
  <Override PartName="/xl/ctrlProps/ctrlProp5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75" windowWidth="19035" windowHeight="9210"/>
  </bookViews>
  <sheets>
    <sheet name="Spiegazioni" sheetId="13" r:id="rId1"/>
    <sheet name="rig-2 t em" sheetId="6" r:id="rId2"/>
    <sheet name="rig-1 t em" sheetId="7" r:id="rId3"/>
    <sheet name="def-2 t em" sheetId="10" r:id="rId4"/>
    <sheet name="def-1 t em" sheetId="11" r:id="rId5"/>
    <sheet name="def-2 t sp" sheetId="8" r:id="rId6"/>
    <sheet name="def-1 t sp" sheetId="9" r:id="rId7"/>
    <sheet name="Riepilogo" sheetId="12" r:id="rId8"/>
  </sheets>
  <calcPr calcId="125725"/>
</workbook>
</file>

<file path=xl/calcChain.xml><?xml version="1.0" encoding="utf-8"?>
<calcChain xmlns="http://schemas.openxmlformats.org/spreadsheetml/2006/main">
  <c r="M14" i="12"/>
  <c r="L14"/>
  <c r="G14"/>
  <c r="H14"/>
  <c r="I14"/>
  <c r="J14"/>
  <c r="K14"/>
  <c r="F14"/>
  <c r="M12"/>
  <c r="L12"/>
  <c r="K12"/>
  <c r="J12"/>
  <c r="I12"/>
  <c r="H12"/>
  <c r="G12"/>
  <c r="F12"/>
  <c r="M9" l="1"/>
  <c r="L9"/>
  <c r="M2"/>
  <c r="M8" s="1"/>
  <c r="M3"/>
  <c r="M4"/>
  <c r="M5"/>
  <c r="M6"/>
  <c r="M7"/>
  <c r="L8"/>
  <c r="L3"/>
  <c r="L4"/>
  <c r="L5"/>
  <c r="L6"/>
  <c r="L7"/>
  <c r="L2"/>
  <c r="K2"/>
  <c r="K9" s="1"/>
  <c r="K3"/>
  <c r="K4"/>
  <c r="K5"/>
  <c r="J5"/>
  <c r="J4"/>
  <c r="J3"/>
  <c r="J2"/>
  <c r="J9" s="1"/>
  <c r="I8"/>
  <c r="H8"/>
  <c r="G6"/>
  <c r="F3"/>
  <c r="F5"/>
  <c r="F4"/>
  <c r="F6"/>
  <c r="F7"/>
  <c r="E7"/>
  <c r="G7" s="1"/>
  <c r="E6"/>
  <c r="E5"/>
  <c r="G5" s="1"/>
  <c r="E4"/>
  <c r="G4" s="1"/>
  <c r="E3"/>
  <c r="G3" s="1"/>
  <c r="E2"/>
  <c r="G2" s="1"/>
  <c r="F2"/>
  <c r="E32" i="11"/>
  <c r="G32" s="1"/>
  <c r="M32" s="1"/>
  <c r="O32" s="1"/>
  <c r="L31"/>
  <c r="E31"/>
  <c r="G31" s="1"/>
  <c r="L30"/>
  <c r="E30"/>
  <c r="G30" s="1"/>
  <c r="G28"/>
  <c r="L28" s="1"/>
  <c r="O28" s="1"/>
  <c r="L27"/>
  <c r="M31" s="1"/>
  <c r="O31" s="1"/>
  <c r="G27"/>
  <c r="I26" s="1"/>
  <c r="C27"/>
  <c r="L2" s="1"/>
  <c r="L26"/>
  <c r="O26" s="1"/>
  <c r="G26"/>
  <c r="C26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G32" i="10"/>
  <c r="M32" s="1"/>
  <c r="O32" s="1"/>
  <c r="E32"/>
  <c r="L31"/>
  <c r="E31"/>
  <c r="G31" s="1"/>
  <c r="L30"/>
  <c r="E30"/>
  <c r="G30" s="1"/>
  <c r="G28"/>
  <c r="L28" s="1"/>
  <c r="O28" s="1"/>
  <c r="L27"/>
  <c r="M31" s="1"/>
  <c r="O31" s="1"/>
  <c r="G27"/>
  <c r="L26"/>
  <c r="M30" s="1"/>
  <c r="O30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9"/>
  <c r="G32" s="1"/>
  <c r="M32" s="1"/>
  <c r="O32" s="1"/>
  <c r="M31"/>
  <c r="O31" s="1"/>
  <c r="L31"/>
  <c r="E31"/>
  <c r="G31" s="1"/>
  <c r="M30"/>
  <c r="O30" s="1"/>
  <c r="Q30" s="1"/>
  <c r="L30"/>
  <c r="E30"/>
  <c r="G30" s="1"/>
  <c r="G28"/>
  <c r="L28" s="1"/>
  <c r="O28" s="1"/>
  <c r="L27"/>
  <c r="O27" s="1"/>
  <c r="G27"/>
  <c r="L26"/>
  <c r="O26" s="1"/>
  <c r="I26"/>
  <c r="I27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8"/>
  <c r="G32" s="1"/>
  <c r="M32" s="1"/>
  <c r="O32" s="1"/>
  <c r="L31"/>
  <c r="E31"/>
  <c r="G31" s="1"/>
  <c r="L30"/>
  <c r="E30"/>
  <c r="G30" s="1"/>
  <c r="L28"/>
  <c r="O28" s="1"/>
  <c r="G28"/>
  <c r="L27"/>
  <c r="O27" s="1"/>
  <c r="G27"/>
  <c r="L26"/>
  <c r="O26" s="1"/>
  <c r="G26"/>
  <c r="I26" s="1"/>
  <c r="I27" s="1"/>
  <c r="C26"/>
  <c r="C27" s="1"/>
  <c r="L2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7"/>
  <c r="G32" s="1"/>
  <c r="M32" s="1"/>
  <c r="O32" s="1"/>
  <c r="L31"/>
  <c r="E31"/>
  <c r="G31" s="1"/>
  <c r="L30"/>
  <c r="E30"/>
  <c r="G30" s="1"/>
  <c r="G28"/>
  <c r="L28" s="1"/>
  <c r="O28" s="1"/>
  <c r="L27"/>
  <c r="M31" s="1"/>
  <c r="O31" s="1"/>
  <c r="G27"/>
  <c r="L26"/>
  <c r="M30" s="1"/>
  <c r="O30" s="1"/>
  <c r="G26"/>
  <c r="C26"/>
  <c r="C27" s="1"/>
  <c r="L2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6"/>
  <c r="G32" s="1"/>
  <c r="M32" s="1"/>
  <c r="O32" s="1"/>
  <c r="L31"/>
  <c r="E31"/>
  <c r="G31" s="1"/>
  <c r="L30"/>
  <c r="E30"/>
  <c r="G30" s="1"/>
  <c r="G28"/>
  <c r="L28" s="1"/>
  <c r="O28" s="1"/>
  <c r="L27"/>
  <c r="O27" s="1"/>
  <c r="G27"/>
  <c r="L26"/>
  <c r="O26" s="1"/>
  <c r="G26"/>
  <c r="C26"/>
  <c r="C27" s="1"/>
  <c r="K21"/>
  <c r="J21"/>
  <c r="H21"/>
  <c r="G21"/>
  <c r="J20"/>
  <c r="I20"/>
  <c r="L20" s="1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Q26" i="9" l="1"/>
  <c r="Q27" s="1"/>
  <c r="I30"/>
  <c r="I31" s="1"/>
  <c r="Q31"/>
  <c r="Q28" s="1"/>
  <c r="O26" i="7"/>
  <c r="Q26" s="1"/>
  <c r="Q27" s="1"/>
  <c r="I26" i="6"/>
  <c r="I27" i="11"/>
  <c r="I26" i="7"/>
  <c r="I27" s="1"/>
  <c r="O26" i="10"/>
  <c r="I30" i="11"/>
  <c r="I31" s="1"/>
  <c r="I28" s="1"/>
  <c r="O27"/>
  <c r="Q26" s="1"/>
  <c r="Q27" s="1"/>
  <c r="I26" i="10"/>
  <c r="I27" s="1"/>
  <c r="I28" s="1"/>
  <c r="I30"/>
  <c r="I31" s="1"/>
  <c r="Q30"/>
  <c r="Q31" s="1"/>
  <c r="O27" i="7"/>
  <c r="M31" i="6"/>
  <c r="O31" s="1"/>
  <c r="Q26"/>
  <c r="Q27" s="1"/>
  <c r="M30"/>
  <c r="O30" s="1"/>
  <c r="M30" i="11"/>
  <c r="O30" s="1"/>
  <c r="Q30" s="1"/>
  <c r="Q31" s="1"/>
  <c r="L2" i="10"/>
  <c r="O27"/>
  <c r="L2" i="9"/>
  <c r="I28"/>
  <c r="M31" i="8"/>
  <c r="O31" s="1"/>
  <c r="I30"/>
  <c r="I31" s="1"/>
  <c r="I28" s="1"/>
  <c r="Q26"/>
  <c r="Q27" s="1"/>
  <c r="M30"/>
  <c r="O30" s="1"/>
  <c r="I30" i="7"/>
  <c r="I31" s="1"/>
  <c r="Q30"/>
  <c r="Q31" s="1"/>
  <c r="I27" i="6"/>
  <c r="I30"/>
  <c r="I31" s="1"/>
  <c r="L2"/>
  <c r="I28" i="7" l="1"/>
  <c r="Q26" i="10"/>
  <c r="Q27" s="1"/>
  <c r="Q28"/>
  <c r="L3" s="1"/>
  <c r="L5" s="1"/>
  <c r="I28" i="6"/>
  <c r="Q28" i="11"/>
  <c r="L3" s="1"/>
  <c r="L5" s="1"/>
  <c r="Q28" i="7"/>
  <c r="L3" s="1"/>
  <c r="L5" s="1"/>
  <c r="Q30" i="6"/>
  <c r="Q31" s="1"/>
  <c r="Q28" s="1"/>
  <c r="L7" i="10"/>
  <c r="L7" i="9"/>
  <c r="L3"/>
  <c r="L5" s="1"/>
  <c r="Q30" i="8"/>
  <c r="Q31" s="1"/>
  <c r="Q28" s="1"/>
  <c r="L3" s="1"/>
  <c r="L5" s="1"/>
  <c r="L3" i="6" l="1"/>
  <c r="L5" s="1"/>
  <c r="L7" i="11"/>
  <c r="L7" i="7"/>
  <c r="L7" i="6"/>
  <c r="L7" i="8"/>
</calcChain>
</file>

<file path=xl/sharedStrings.xml><?xml version="1.0" encoding="utf-8"?>
<sst xmlns="http://schemas.openxmlformats.org/spreadsheetml/2006/main" count="418" uniqueCount="67">
  <si>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</si>
  <si>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</si>
  <si>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</si>
  <si>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</si>
  <si>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</si>
  <si>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</si>
  <si>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</si>
  <si>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</si>
  <si>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</si>
  <si>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</si>
  <si>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</si>
  <si>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</si>
  <si>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</si>
  <si>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</si>
  <si>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</si>
  <si>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</si>
  <si>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</si>
  <si>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</si>
  <si>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</si>
  <si>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</si>
  <si>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</si>
  <si>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</si>
  <si>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</si>
  <si>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</si>
  <si>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</si>
  <si>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</si>
  <si>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</si>
  <si>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</si>
  <si>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</si>
  <si>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</si>
  <si>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</si>
  <si>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</si>
  <si>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</si>
  <si>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</si>
  <si>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</si>
  <si>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</si>
  <si>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</si>
  <si>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</si>
  <si>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</si>
  <si>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</si>
  <si>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</si>
  <si>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</si>
  <si>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</si>
  <si>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rig/def</t>
  </si>
  <si>
    <t>30x70</t>
  </si>
  <si>
    <t>rigido</t>
  </si>
  <si>
    <t>travi em.</t>
  </si>
  <si>
    <t>d inf</t>
  </si>
  <si>
    <t>70x30</t>
  </si>
  <si>
    <t>travi sp.</t>
  </si>
  <si>
    <t>deform.</t>
  </si>
  <si>
    <t>rapp k</t>
  </si>
  <si>
    <t>n x</t>
  </si>
  <si>
    <t>n y</t>
  </si>
  <si>
    <t>kx</t>
  </si>
  <si>
    <t>ky</t>
  </si>
  <si>
    <t>nx appr</t>
  </si>
  <si>
    <t>ny appr</t>
  </si>
  <si>
    <t>n eq</t>
  </si>
  <si>
    <t>E' possibile duplicare i fogli, in modo da averne uno per ciascuna tipologia di pilastro</t>
  </si>
  <si>
    <t>Tipicamente, in un singolo file si conservano i dati di tutti i pilastri di un ordine</t>
  </si>
  <si>
    <t>Singolo foglio Rig</t>
  </si>
  <si>
    <t>E' possibile creare un Riepilogo che riporta i valori di ciascun foglio (i collegamenti devono essere impostati dall'utente)</t>
  </si>
  <si>
    <t>Occorre inserire i dati richiesti (caselle a discesa e valori evidenziati in rosso)</t>
  </si>
  <si>
    <t>Viene fornita la rigidezza e la posizione del punto di nullo di M (valori in blu)</t>
  </si>
  <si>
    <t>Rigidezze - versione 2.1</t>
  </si>
  <si>
    <t>Questo file vuole essere di aiuto per calcolare la rigidezza dei pilastri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</si>
</sst>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[$-410]mmm\-yy;@"/>
  </numFmts>
  <fonts count="14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1" fillId="0" borderId="0" xfId="1" applyFont="1"/>
    <xf numFmtId="0" fontId="3" fillId="0" borderId="0" xfId="1"/>
    <xf numFmtId="166" fontId="3" fillId="0" borderId="0" xfId="1" applyNumberFormat="1" applyAlignment="1">
      <alignment horizontal="center"/>
    </xf>
    <xf numFmtId="0" fontId="12" fillId="0" borderId="0" xfId="1" applyFont="1"/>
    <xf numFmtId="0" fontId="13" fillId="0" borderId="0" xfId="1" applyFont="1"/>
  </cellXfs>
  <cellStyles count="2">
    <cellStyle name="Normale" xfId="0" builtinId="0"/>
    <cellStyle name="Normale 2" xfId="1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3" val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8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4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1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5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16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6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0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7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4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A4" sqref="A4"/>
    </sheetView>
  </sheetViews>
  <sheetFormatPr defaultRowHeight="12.75"/>
  <cols>
    <col min="1" max="16384" width="9.140625" style="38"/>
  </cols>
  <sheetData>
    <row r="1" spans="1:4" ht="15.75">
      <c r="A1" s="37" t="s">
        <v>65</v>
      </c>
      <c r="D1" s="39">
        <v>42986</v>
      </c>
    </row>
    <row r="2" spans="1:4" ht="15" customHeight="1"/>
    <row r="3" spans="1:4" ht="15" customHeight="1">
      <c r="A3" s="37" t="s">
        <v>66</v>
      </c>
    </row>
    <row r="4" spans="1:4" ht="15" customHeight="1"/>
    <row r="5" spans="1:4" ht="15" customHeight="1">
      <c r="A5" s="40" t="s">
        <v>59</v>
      </c>
    </row>
    <row r="6" spans="1:4" ht="15" customHeight="1">
      <c r="A6" s="40" t="s">
        <v>60</v>
      </c>
    </row>
    <row r="7" spans="1:4" ht="15" customHeight="1">
      <c r="A7" s="40" t="s">
        <v>62</v>
      </c>
    </row>
    <row r="8" spans="1:4" ht="15" customHeight="1">
      <c r="A8" s="40"/>
    </row>
    <row r="9" spans="1:4" ht="15" customHeight="1">
      <c r="A9" s="41" t="s">
        <v>61</v>
      </c>
    </row>
    <row r="10" spans="1:4" ht="15" customHeight="1">
      <c r="A10" s="40" t="s">
        <v>63</v>
      </c>
    </row>
    <row r="11" spans="1:4" ht="15" customHeight="1">
      <c r="A11" s="40" t="s">
        <v>64</v>
      </c>
    </row>
    <row r="12" spans="1:4" ht="15" customHeight="1">
      <c r="A12" s="41"/>
    </row>
    <row r="13" spans="1:4" ht="15" customHeight="1">
      <c r="A13" s="40"/>
    </row>
    <row r="14" spans="1:4" ht="15" customHeight="1">
      <c r="A14" s="40"/>
    </row>
    <row r="15" spans="1:4" ht="15" customHeight="1">
      <c r="A15" s="40"/>
    </row>
    <row r="16" spans="1:4" ht="15" customHeight="1">
      <c r="A16" s="40"/>
    </row>
    <row r="17" spans="1:2" ht="15" customHeight="1">
      <c r="A17" s="40"/>
    </row>
    <row r="18" spans="1:2" ht="15" customHeight="1">
      <c r="A18" s="40"/>
    </row>
    <row r="19" spans="1:2" ht="15" customHeight="1">
      <c r="A19" s="40"/>
    </row>
    <row r="20" spans="1:2" ht="15" customHeight="1">
      <c r="A20" s="40"/>
    </row>
    <row r="23" spans="1:2" ht="14.25">
      <c r="A23" s="40"/>
    </row>
    <row r="25" spans="1:2" ht="14.25">
      <c r="A25" s="40"/>
    </row>
    <row r="27" spans="1:2" ht="14.25">
      <c r="A27" s="40"/>
      <c r="B27" s="40"/>
    </row>
  </sheetData>
  <sheetProtection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0.33501357115160912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33.138923304817752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1.9849537037037037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1.9849537037037037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42525000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0.20121099208197485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19.903419469754304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3.9699074074074074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3.9699074074074074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0.73282442748091592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13.314423306297705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0.36458333333333331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0.36458333333333331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42525000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0.57831325301204828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10.507165380271084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0.72916666666666663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0.72916666666666663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0.21286208344161686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3.8674145928029349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3.6978775356874531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3.6978775356874531</v>
      </c>
    </row>
    <row r="29" spans="2:18" s="8" customFormat="1"/>
    <row r="30" spans="2:18" s="8" customFormat="1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4192650</v>
      </c>
      <c r="J31" s="16" t="s">
        <v>16</v>
      </c>
      <c r="L31" s="8">
        <f>IF($B$13=1,K14,K20)</f>
        <v>60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4192650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0.11910781001812119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2.1640269376919079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7.3957550713749063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7.3957550713749063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6"/>
  <sheetViews>
    <sheetView workbookViewId="0">
      <selection activeCell="A14" sqref="A14:XFD14"/>
    </sheetView>
  </sheetViews>
  <sheetFormatPr defaultColWidth="9" defaultRowHeight="12.75"/>
  <cols>
    <col min="1" max="16384" width="9" style="1"/>
  </cols>
  <sheetData>
    <row r="1" spans="1:13">
      <c r="A1" s="1" t="s">
        <v>0</v>
      </c>
      <c r="B1" s="1" t="s">
        <v>43</v>
      </c>
      <c r="C1" s="1" t="s">
        <v>46</v>
      </c>
      <c r="D1" s="1" t="s">
        <v>49</v>
      </c>
      <c r="E1" s="1" t="s">
        <v>21</v>
      </c>
      <c r="F1" s="1" t="s">
        <v>47</v>
      </c>
      <c r="G1" s="1" t="s">
        <v>51</v>
      </c>
      <c r="H1" s="1" t="s">
        <v>52</v>
      </c>
      <c r="I1" s="1" t="s">
        <v>53</v>
      </c>
      <c r="J1" s="1" t="s">
        <v>56</v>
      </c>
      <c r="K1" s="1" t="s">
        <v>57</v>
      </c>
      <c r="L1" s="1" t="s">
        <v>54</v>
      </c>
      <c r="M1" s="1" t="s">
        <v>55</v>
      </c>
    </row>
    <row r="2" spans="1:13">
      <c r="A2" s="1" t="s">
        <v>44</v>
      </c>
      <c r="B2" s="1" t="s">
        <v>45</v>
      </c>
      <c r="C2" s="1">
        <v>2</v>
      </c>
      <c r="E2" s="3">
        <f>'rig-2 t em'!L5</f>
        <v>33.138923304817752</v>
      </c>
      <c r="F2" s="5">
        <f>'rig-2 t em'!L7</f>
        <v>0.5</v>
      </c>
      <c r="G2" s="3">
        <f>E2/$E$2</f>
        <v>1</v>
      </c>
      <c r="H2" s="1">
        <v>10</v>
      </c>
      <c r="I2" s="1">
        <v>11</v>
      </c>
      <c r="J2" s="1">
        <f>H2</f>
        <v>10</v>
      </c>
      <c r="K2" s="1">
        <f>I2</f>
        <v>11</v>
      </c>
      <c r="L2" s="32">
        <f>H2*$E2</f>
        <v>331.38923304817752</v>
      </c>
      <c r="M2" s="32">
        <f>I2*$E2</f>
        <v>364.52815635299527</v>
      </c>
    </row>
    <row r="3" spans="1:13">
      <c r="A3" s="1" t="s">
        <v>44</v>
      </c>
      <c r="B3" s="1" t="s">
        <v>45</v>
      </c>
      <c r="C3" s="1">
        <v>1</v>
      </c>
      <c r="E3" s="3">
        <f>'rig-1 t em'!L5</f>
        <v>19.903419469754304</v>
      </c>
      <c r="F3" s="5">
        <f>'rig-1 t em'!L7</f>
        <v>0.5</v>
      </c>
      <c r="G3" s="3">
        <f t="shared" ref="G3:G7" si="0">E3/$E$2</f>
        <v>0.60060549604098745</v>
      </c>
      <c r="H3" s="1">
        <v>3</v>
      </c>
      <c r="I3" s="1">
        <v>3</v>
      </c>
      <c r="J3" s="1">
        <f>H3*0.7</f>
        <v>2.0999999999999996</v>
      </c>
      <c r="K3" s="1">
        <f>I3*0.7</f>
        <v>2.0999999999999996</v>
      </c>
      <c r="L3" s="32">
        <f t="shared" ref="L3:M7" si="1">H3*$E3</f>
        <v>59.710258409262913</v>
      </c>
      <c r="M3" s="32">
        <f t="shared" si="1"/>
        <v>59.710258409262913</v>
      </c>
    </row>
    <row r="4" spans="1:13">
      <c r="A4" s="1" t="s">
        <v>48</v>
      </c>
      <c r="B4" s="1" t="s">
        <v>50</v>
      </c>
      <c r="C4" s="1">
        <v>2</v>
      </c>
      <c r="E4" s="3">
        <f>'def-2 t em'!L5</f>
        <v>13.314423306297705</v>
      </c>
      <c r="F4" s="5">
        <f>'def-2 t em'!L7</f>
        <v>0.5</v>
      </c>
      <c r="G4" s="3">
        <f t="shared" si="0"/>
        <v>0.40177597756659911</v>
      </c>
      <c r="H4" s="1">
        <v>1</v>
      </c>
      <c r="I4" s="1">
        <v>0</v>
      </c>
      <c r="J4" s="1">
        <f>H4*0.3</f>
        <v>0.3</v>
      </c>
      <c r="K4" s="1">
        <f>I4*0.3</f>
        <v>0</v>
      </c>
      <c r="L4" s="32">
        <f t="shared" si="1"/>
        <v>13.314423306297705</v>
      </c>
      <c r="M4" s="32">
        <f t="shared" si="1"/>
        <v>0</v>
      </c>
    </row>
    <row r="5" spans="1:13">
      <c r="A5" s="1" t="s">
        <v>48</v>
      </c>
      <c r="B5" s="1" t="s">
        <v>50</v>
      </c>
      <c r="C5" s="1">
        <v>1</v>
      </c>
      <c r="E5" s="3">
        <f>'def-1 t em'!L5</f>
        <v>10.507165380271084</v>
      </c>
      <c r="F5" s="5">
        <f>'def-1 t em'!L7</f>
        <v>0.50000000000000011</v>
      </c>
      <c r="G5" s="3">
        <f t="shared" si="0"/>
        <v>0.31706417506761747</v>
      </c>
      <c r="H5" s="1">
        <v>5</v>
      </c>
      <c r="I5" s="1">
        <v>7</v>
      </c>
      <c r="J5" s="1">
        <f>H5*0.1</f>
        <v>0.5</v>
      </c>
      <c r="K5" s="1">
        <f>I5*0.1</f>
        <v>0.70000000000000007</v>
      </c>
      <c r="L5" s="32">
        <f t="shared" si="1"/>
        <v>52.535826901355421</v>
      </c>
      <c r="M5" s="32">
        <f t="shared" si="1"/>
        <v>73.550157661897586</v>
      </c>
    </row>
    <row r="6" spans="1:13">
      <c r="A6" s="1" t="s">
        <v>48</v>
      </c>
      <c r="B6" s="1" t="s">
        <v>50</v>
      </c>
      <c r="D6" s="1">
        <v>2</v>
      </c>
      <c r="E6" s="3">
        <f>'def-2 t sp'!L5</f>
        <v>3.8674145928029349</v>
      </c>
      <c r="F6" s="5">
        <f>'def-2 t sp'!L7</f>
        <v>0.5</v>
      </c>
      <c r="G6" s="3">
        <f t="shared" si="0"/>
        <v>0.11670308528825039</v>
      </c>
      <c r="H6" s="1">
        <v>4</v>
      </c>
      <c r="I6" s="1">
        <v>2</v>
      </c>
      <c r="L6" s="32">
        <f t="shared" si="1"/>
        <v>15.469658371211739</v>
      </c>
      <c r="M6" s="32">
        <f t="shared" si="1"/>
        <v>7.7348291856058697</v>
      </c>
    </row>
    <row r="7" spans="1:13">
      <c r="A7" s="1" t="s">
        <v>48</v>
      </c>
      <c r="B7" s="1" t="s">
        <v>50</v>
      </c>
      <c r="D7" s="1">
        <v>1</v>
      </c>
      <c r="E7" s="3">
        <f>'def-1 t sp'!L5</f>
        <v>2.1640269376919079</v>
      </c>
      <c r="F7" s="5">
        <f>'def-1 t sp'!L7</f>
        <v>0.49999999999999994</v>
      </c>
      <c r="G7" s="3">
        <f t="shared" si="0"/>
        <v>6.5301667099645952E-2</v>
      </c>
      <c r="H7" s="1">
        <v>4</v>
      </c>
      <c r="I7" s="1">
        <v>4</v>
      </c>
      <c r="L7" s="32">
        <f t="shared" si="1"/>
        <v>8.6561077507676316</v>
      </c>
      <c r="M7" s="32">
        <f t="shared" si="1"/>
        <v>8.6561077507676316</v>
      </c>
    </row>
    <row r="8" spans="1:13">
      <c r="H8" s="31">
        <f>SUM(H2:H7)</f>
        <v>27</v>
      </c>
      <c r="I8" s="31">
        <f>SUM(I2:I7)</f>
        <v>27</v>
      </c>
      <c r="J8" s="31"/>
      <c r="K8" s="31"/>
      <c r="L8" s="33">
        <f>SUM(L2:L7)</f>
        <v>481.07550778707298</v>
      </c>
      <c r="M8" s="33">
        <f>SUM(M2:M7)</f>
        <v>514.17950936052921</v>
      </c>
    </row>
    <row r="9" spans="1:13">
      <c r="A9" s="1" t="s">
        <v>58</v>
      </c>
      <c r="J9" s="34">
        <f>SUM(J2:J7)</f>
        <v>12.9</v>
      </c>
      <c r="K9" s="34">
        <f>SUM(K2:K7)</f>
        <v>13.799999999999999</v>
      </c>
      <c r="L9" s="3">
        <f>L8/$E$2</f>
        <v>14.516932350579236</v>
      </c>
      <c r="M9" s="3">
        <f>M8/$E$2</f>
        <v>15.515878552571367</v>
      </c>
    </row>
    <row r="11" spans="1:13" customFormat="1"/>
    <row r="12" spans="1:13" customFormat="1">
      <c r="F12" s="35">
        <f>E2</f>
        <v>33.138923304817752</v>
      </c>
      <c r="G12" s="35">
        <f>E3</f>
        <v>19.903419469754304</v>
      </c>
      <c r="H12" s="35">
        <f>E4</f>
        <v>13.314423306297705</v>
      </c>
      <c r="I12" s="35">
        <f>E5</f>
        <v>10.507165380271084</v>
      </c>
      <c r="J12" s="35">
        <f>E6</f>
        <v>3.8674145928029349</v>
      </c>
      <c r="K12" s="35">
        <f>E7</f>
        <v>2.1640269376919079</v>
      </c>
      <c r="L12" s="36">
        <f>L8</f>
        <v>481.07550778707298</v>
      </c>
      <c r="M12" s="36">
        <f>M8</f>
        <v>514.17950936052921</v>
      </c>
    </row>
    <row r="13" spans="1:13" customFormat="1"/>
    <row r="14" spans="1:13" customFormat="1">
      <c r="F14" s="3">
        <f>G2</f>
        <v>1</v>
      </c>
      <c r="G14" s="3">
        <f>G3</f>
        <v>0.60060549604098745</v>
      </c>
      <c r="H14" s="3">
        <f>G4</f>
        <v>0.40177597756659911</v>
      </c>
      <c r="I14" s="3">
        <f>G5</f>
        <v>0.31706417506761747</v>
      </c>
      <c r="J14" s="3">
        <f>G6</f>
        <v>0.11670308528825039</v>
      </c>
      <c r="K14" s="3">
        <f>G7</f>
        <v>6.5301667099645952E-2</v>
      </c>
      <c r="L14" s="3">
        <f>L9</f>
        <v>14.516932350579236</v>
      </c>
      <c r="M14" s="3">
        <f>M9</f>
        <v>15.515878552571367</v>
      </c>
    </row>
    <row r="15" spans="1:13" customFormat="1">
      <c r="F15" s="1"/>
    </row>
    <row r="16" spans="1:13" customFormat="1">
      <c r="F1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Spiegazioni</vt:lpstr>
      <vt:lpstr>rig-2 t em</vt:lpstr>
      <vt:lpstr>rig-1 t em</vt:lpstr>
      <vt:lpstr>def-2 t em</vt:lpstr>
      <vt:lpstr>def-1 t em</vt:lpstr>
      <vt:lpstr>def-2 t sp</vt:lpstr>
      <vt:lpstr>def-1 t sp</vt:lpstr>
      <vt:lpstr>Riepilogo</vt:lpstr>
    </vt:vector>
  </TitlesOfParts>
  <Company>DICA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2013-01-02T09:55:43Z</dcterms:created>
  <dcterms:modified xsi:type="dcterms:W3CDTF">2017-09-08T08:35:49Z</dcterms:modified>
</cp:coreProperties>
</file>